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<sst xmlns="http://schemas.openxmlformats.org/spreadsheetml/2006/main" count="54" uniqueCount="41">
  <si>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Объекты выполнения работ</t>
  </si>
  <si>
    <t>Виды работ</t>
  </si>
  <si>
    <t>Един. Измер</t>
  </si>
  <si>
    <t>План текущего ремонта на 2019г.</t>
  </si>
  <si>
    <t>Огнезащитная обработка стропильной системы</t>
  </si>
  <si>
    <t>м2</t>
  </si>
  <si>
    <t xml:space="preserve">Ремонт кровли (мягкая)      </t>
  </si>
  <si>
    <t>Водопровод канализация, горячее водоснабжение</t>
  </si>
  <si>
    <t>Замена трубопроводов Dy=32мм п/п</t>
  </si>
  <si>
    <t>мп</t>
  </si>
  <si>
    <t>шт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</si>
  <si>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</si>
  <si>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</si>
  <si>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</si>
  <si>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</si>
  <si>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</si>
  <si>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</si>
  <si>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ул.Архангельская, 100</t>
  </si>
  <si>
    <t>Объемы работ за год</t>
  </si>
  <si>
    <t>Стены и фасады</t>
  </si>
  <si>
    <t>Ремонт штукатурки</t>
  </si>
  <si>
    <t>покраска газопровода</t>
  </si>
  <si>
    <t>Крыши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</si>
  <si>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</si>
  <si>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</si>
  <si>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</si>
  <si>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</si>
  <si>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</si>
  <si>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</si>
  <si>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</si>
  <si>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</si>
  <si>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Dy=65мм п/п</t>
  </si>
  <si>
    <t>Dy=20мм п/п</t>
  </si>
  <si>
    <t>Замена запорной арматуры Dy=100</t>
  </si>
  <si>
    <t>Dy=50 мм со стоимостью</t>
  </si>
  <si>
    <t>Dy=32 мм</t>
  </si>
  <si>
    <t>Dy=20 мм</t>
  </si>
  <si>
    <t>Замена канализации     Dy=100 мм</t>
  </si>
  <si>
    <t>промывка тр-да</t>
  </si>
  <si>
    <t>здание</t>
  </si>
  <si>
    <t>замена автоматов,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</si>
</sst>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165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O5" sqref="O4:O5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2" customWidth="1"/>
    <col min="5" max="5" width="11.875" style="3" bestFit="1" customWidth="1"/>
    <col min="6" max="6" width="9.25390625" style="3" bestFit="1" customWidth="1"/>
    <col min="7" max="16384" width="9.125" style="3" customWidth="1"/>
  </cols>
  <sheetData>
    <row r="1" spans="1:4" ht="18.75" customHeight="1">
      <c r="A1" s="1"/>
      <c r="B1" s="4" t="s">
        <v>17</v>
      </c>
      <c r="C1" s="1"/>
      <c r="D1" s="2"/>
    </row>
    <row r="2" spans="1:4" ht="15.75" customHeight="1">
      <c r="A2" s="1"/>
      <c r="B2" s="4" t="s">
        <v>3</v>
      </c>
      <c r="C2" s="1"/>
      <c r="D2" s="2"/>
    </row>
    <row r="3" spans="1:4" ht="8.25" customHeight="1">
      <c r="A3" s="1"/>
      <c r="B3" s="1"/>
      <c r="C3" s="1"/>
      <c r="D3" s="2"/>
    </row>
    <row r="4" spans="1:5" ht="47.25">
      <c r="A4" s="5" t="s">
        <v>0</v>
      </c>
      <c r="B4" s="6" t="s">
        <v>1</v>
      </c>
      <c r="C4" s="5" t="s">
        <v>2</v>
      </c>
      <c r="D4" s="5" t="s">
        <v>18</v>
      </c>
      <c r="E4" s="7"/>
    </row>
    <row r="5" spans="1:5" ht="19.5" customHeight="1">
      <c r="A5" s="20" t="s">
        <v>19</v>
      </c>
      <c r="B5" s="11" t="s">
        <v>20</v>
      </c>
      <c r="C5" s="6" t="s">
        <v>5</v>
      </c>
      <c r="D5" s="9"/>
      <c r="E5" s="14">
        <f>405.85*D5</f>
        <v>0</v>
      </c>
    </row>
    <row r="6" spans="1:5" ht="19.5" customHeight="1">
      <c r="A6" s="21"/>
      <c r="B6" s="11" t="s">
        <v>21</v>
      </c>
      <c r="C6" s="6" t="s">
        <v>5</v>
      </c>
      <c r="D6" s="9">
        <v>15</v>
      </c>
      <c r="E6" s="14">
        <f>335.12*D6</f>
        <v>5026.8</v>
      </c>
    </row>
    <row r="7" spans="1:5" ht="19.5" customHeight="1">
      <c r="A7" s="22" t="s">
        <v>22</v>
      </c>
      <c r="B7" s="8" t="s">
        <v>4</v>
      </c>
      <c r="C7" s="6" t="s">
        <v>5</v>
      </c>
      <c r="D7" s="9"/>
      <c r="E7" s="13">
        <f>4.8*D7</f>
        <v>0</v>
      </c>
    </row>
    <row r="8" spans="1:5" ht="23.25" customHeight="1">
      <c r="A8" s="23"/>
      <c r="B8" s="8" t="s">
        <v>6</v>
      </c>
      <c r="C8" s="6" t="s">
        <v>5</v>
      </c>
      <c r="D8" s="24">
        <v>170</v>
      </c>
      <c r="E8" s="25">
        <f>731.31*D8</f>
        <v>124322.7</v>
      </c>
    </row>
    <row r="9" spans="1:5" ht="18" customHeight="1">
      <c r="A9" s="26" t="s">
        <v>23</v>
      </c>
      <c r="B9" s="11" t="s">
        <v>24</v>
      </c>
      <c r="C9" s="6" t="s">
        <v>5</v>
      </c>
      <c r="D9" s="9">
        <v>5</v>
      </c>
      <c r="E9" s="10">
        <f>789.55*D9</f>
        <v>3947.75</v>
      </c>
    </row>
    <row r="10" spans="1:5" ht="16.5" customHeight="1">
      <c r="A10" s="27"/>
      <c r="B10" s="11" t="s">
        <v>25</v>
      </c>
      <c r="C10" s="6" t="s">
        <v>26</v>
      </c>
      <c r="D10" s="9"/>
      <c r="E10" s="14">
        <f>756.87*D10</f>
        <v>0</v>
      </c>
    </row>
    <row r="11" spans="1:5" ht="16.5" customHeight="1">
      <c r="A11" s="17" t="s">
        <v>27</v>
      </c>
      <c r="B11" s="11" t="s">
        <v>28</v>
      </c>
      <c r="C11" s="6" t="s">
        <v>9</v>
      </c>
      <c r="D11" s="9"/>
      <c r="E11" s="14">
        <f>1546.79*D11</f>
        <v>0</v>
      </c>
    </row>
    <row r="12" spans="1:5" ht="15.75" customHeight="1">
      <c r="A12" s="18"/>
      <c r="B12" s="11" t="s">
        <v>29</v>
      </c>
      <c r="C12" s="6" t="s">
        <v>30</v>
      </c>
      <c r="D12" s="9">
        <v>21</v>
      </c>
      <c r="E12" s="10">
        <f>4117.15/7*D12</f>
        <v>12351.45</v>
      </c>
    </row>
    <row r="13" spans="1:5" ht="18.75" customHeight="1">
      <c r="A13" s="17" t="s">
        <v>7</v>
      </c>
      <c r="B13" s="11" t="s">
        <v>8</v>
      </c>
      <c r="C13" s="6" t="s">
        <v>9</v>
      </c>
      <c r="D13" s="9">
        <v>6</v>
      </c>
      <c r="E13" s="14">
        <f>489.65*D13</f>
        <v>2937.8999999999996</v>
      </c>
    </row>
    <row r="14" spans="1:5" ht="21" customHeight="1">
      <c r="A14" s="18"/>
      <c r="B14" s="28" t="s">
        <v>31</v>
      </c>
      <c r="C14" s="6" t="s">
        <v>9</v>
      </c>
      <c r="D14" s="9">
        <v>20</v>
      </c>
      <c r="E14" s="14">
        <f>826.77*D14</f>
        <v>16535.4</v>
      </c>
    </row>
    <row r="15" spans="1:5" ht="20.25" customHeight="1">
      <c r="A15" s="18"/>
      <c r="B15" s="28" t="s">
        <v>32</v>
      </c>
      <c r="C15" s="6" t="s">
        <v>9</v>
      </c>
      <c r="D15" s="9">
        <v>3</v>
      </c>
      <c r="E15" s="14">
        <f>756.94*D15</f>
        <v>2270.82</v>
      </c>
    </row>
    <row r="16" spans="1:5" ht="15.75" customHeight="1">
      <c r="A16" s="18"/>
      <c r="B16" s="11" t="s">
        <v>33</v>
      </c>
      <c r="C16" s="6" t="s">
        <v>26</v>
      </c>
      <c r="D16" s="9"/>
      <c r="E16" s="14">
        <f>4670.09*D16</f>
        <v>0</v>
      </c>
    </row>
    <row r="17" spans="1:5" ht="17.25" customHeight="1">
      <c r="A17" s="18"/>
      <c r="B17" s="29" t="s">
        <v>34</v>
      </c>
      <c r="C17" s="6" t="s">
        <v>10</v>
      </c>
      <c r="D17" s="9">
        <v>1</v>
      </c>
      <c r="E17" s="14">
        <f>1265.53*D17</f>
        <v>1265.53</v>
      </c>
    </row>
    <row r="18" spans="1:5" ht="17.25" customHeight="1">
      <c r="A18" s="18"/>
      <c r="B18" s="29" t="s">
        <v>35</v>
      </c>
      <c r="C18" s="6" t="s">
        <v>10</v>
      </c>
      <c r="D18" s="9">
        <v>4</v>
      </c>
      <c r="E18" s="14">
        <f>497.45*D18</f>
        <v>1989.8</v>
      </c>
    </row>
    <row r="19" spans="1:5" ht="15.75">
      <c r="A19" s="18"/>
      <c r="B19" s="29" t="s">
        <v>36</v>
      </c>
      <c r="C19" s="6" t="s">
        <v>10</v>
      </c>
      <c r="D19" s="9">
        <v>4</v>
      </c>
      <c r="E19" s="14">
        <f>305.33*D19</f>
        <v>1221.32</v>
      </c>
    </row>
    <row r="20" spans="1:5" ht="15.75">
      <c r="A20" s="18"/>
      <c r="B20" s="11" t="s">
        <v>37</v>
      </c>
      <c r="C20" s="6" t="s">
        <v>9</v>
      </c>
      <c r="D20" s="9">
        <v>5</v>
      </c>
      <c r="E20" s="10">
        <f>890.37*D20</f>
        <v>4451.85</v>
      </c>
    </row>
    <row r="21" spans="1:5" ht="20.25" customHeight="1">
      <c r="A21" s="18"/>
      <c r="B21" s="11" t="s">
        <v>38</v>
      </c>
      <c r="C21" s="6" t="s">
        <v>39</v>
      </c>
      <c r="D21" s="9">
        <v>1</v>
      </c>
      <c r="E21" s="13">
        <f>9267.6*D21</f>
        <v>9267.6</v>
      </c>
    </row>
    <row r="22" spans="1:5" ht="15.75">
      <c r="A22" s="17" t="s">
        <v>11</v>
      </c>
      <c r="B22" s="11" t="s">
        <v>12</v>
      </c>
      <c r="C22" s="6" t="s">
        <v>13</v>
      </c>
      <c r="D22" s="9"/>
      <c r="E22" s="13"/>
    </row>
    <row r="23" spans="1:5" ht="15.75">
      <c r="A23" s="18"/>
      <c r="B23" s="11" t="s">
        <v>14</v>
      </c>
      <c r="C23" s="6" t="s">
        <v>10</v>
      </c>
      <c r="D23" s="9">
        <v>4</v>
      </c>
      <c r="E23" s="14">
        <f>92.12*D23</f>
        <v>368.48</v>
      </c>
    </row>
    <row r="24" spans="1:5" ht="15.75">
      <c r="A24" s="18"/>
      <c r="B24" s="11" t="s">
        <v>40</v>
      </c>
      <c r="C24" s="6" t="s">
        <v>10</v>
      </c>
      <c r="D24" s="9">
        <v>2</v>
      </c>
      <c r="E24" s="14">
        <f>546.92*D24</f>
        <v>1093.84</v>
      </c>
    </row>
    <row r="25" spans="1:5" ht="15.75">
      <c r="A25" s="19"/>
      <c r="B25" s="11" t="s">
        <v>15</v>
      </c>
      <c r="C25" s="6" t="s">
        <v>16</v>
      </c>
      <c r="D25" s="15">
        <v>11.084</v>
      </c>
      <c r="E25" s="25">
        <f>258.31*D25</f>
        <v>2863.10804</v>
      </c>
    </row>
    <row r="26" spans="1:5" ht="15.75">
      <c r="A26" s="1"/>
      <c r="B26" s="1"/>
      <c r="C26" s="1"/>
      <c r="D26" s="2"/>
      <c r="E26" s="16">
        <f>SUM(E5:E25)</f>
        <v>189914.34804</v>
      </c>
    </row>
  </sheetData>
  <sheetProtection/>
  <mergeCells count="6">
    <mergeCell ref="A22:A25"/>
    <mergeCell ref="A5:A6"/>
    <mergeCell ref="A7:A8"/>
    <mergeCell ref="A9:A10"/>
    <mergeCell ref="A11:A12"/>
    <mergeCell ref="A13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2019-06-19T04:43:33Z</dcterms:modified>
  <cp:category/>
  <cp:version/>
  <cp:contentType/>
  <cp:contentStatus/>
</cp:coreProperties>
</file>